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2011 m. finansinės ataskaitos\Veiklos rezultatų ataskaitos\"/>
    </mc:Choice>
  </mc:AlternateContent>
  <bookViews>
    <workbookView xWindow="0" yWindow="0" windowWidth="28800" windowHeight="1230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H60" i="1" l="1"/>
  <c r="C60" i="1"/>
  <c r="I47" i="1"/>
  <c r="H47" i="1"/>
  <c r="I31" i="1"/>
  <c r="H31" i="1"/>
  <c r="I28" i="1"/>
  <c r="H28" i="1"/>
  <c r="I22" i="1"/>
  <c r="I21" i="1" s="1"/>
  <c r="I46" i="1" s="1"/>
  <c r="I54" i="1" s="1"/>
  <c r="I56" i="1" s="1"/>
  <c r="H22" i="1"/>
  <c r="H21" i="1" s="1"/>
  <c r="H46" i="1" s="1"/>
  <c r="H54" i="1" s="1"/>
  <c r="H56" i="1" s="1"/>
  <c r="A17" i="1"/>
  <c r="A15" i="1"/>
  <c r="A9" i="1"/>
  <c r="A7" i="1"/>
</calcChain>
</file>

<file path=xl/sharedStrings.xml><?xml version="1.0" encoding="utf-8"?>
<sst xmlns="http://schemas.openxmlformats.org/spreadsheetml/2006/main" count="135" uniqueCount="103">
  <si>
    <t>3-iojo VSAFAS „Veiklos rezultatų ataskaita“</t>
  </si>
  <si>
    <t>2 priedas</t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</si>
  <si>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</si>
  <si>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</si>
  <si>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 arba viešojo sektoriaus subjektų grupės pavadinimas)</t>
  </si>
  <si>
    <t>(viešojo sektoriaus subjekto, parengusio veiklos rezultatų ataskaitą arba konsoliduotąją veiklos rezultatų ataskaitą,  kodas, adresas)</t>
  </si>
  <si>
    <t>VEIKLOS REZULTATŲ ATASKAITA</t>
  </si>
  <si>
    <t>(data)</t>
  </si>
  <si>
    <t>Pateikimo valiuta ir tikslumas: litais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</si>
  <si>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</si>
  <si>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</si>
  <si>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</si>
  <si>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</si>
  <si>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</si>
  <si>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</si>
  <si>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</si>
  <si>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</si>
  <si>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</si>
  <si>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</si>
  <si>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</si>
  <si>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</si>
  <si>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</si>
  <si>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</si>
  <si>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</si>
  <si>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</si>
  <si>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</si>
  <si>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</si>
  <si>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</si>
  <si>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</si>
  <si>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</si>
  <si>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12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</si>
  <si>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</si>
  <si>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</si>
  <si>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</si>
  <si>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</si>
  <si>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</si>
  <si>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</si>
  <si>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>13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</si>
  <si>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</si>
  <si>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</si>
  <si>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</si>
  <si>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</si>
  <si>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</si>
  <si>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</si>
  <si>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</si>
  <si>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</si>
  <si>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</si>
  <si>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</si>
  <si>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</si>
  <si>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</si>
  <si>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</si>
  <si>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</si>
  <si>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</si>
  <si>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</si>
  <si>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</si>
  <si>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</si>
  <si>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</si>
  <si>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</si>
  <si>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</si>
  <si>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</si>
  <si>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</si>
  <si>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</si>
  <si>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</si>
  <si>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</si>
  <si>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</si>
  <si>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</si>
  <si>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</si>
  <si>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</si>
  <si>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</si>
  <si>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</si>
  <si>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</si>
  <si>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</si>
  <si>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</si>
  <si>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</si>
  <si>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</si>
  <si>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</si>
  <si>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</si>
  <si>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</si>
  <si>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</si>
  <si>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</si>
  <si>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</si>
  <si>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</si>
  <si>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</si>
  <si>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</si>
  <si>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</si>
  <si>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</si>
  <si>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</si>
  <si>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</si>
  <si>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</si>
  <si>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</si>
  <si>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</si>
  <si>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</si>
  <si>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</si>
  <si>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</si>
  <si>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</si>
  <si>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</si>
  <si>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</si>
  <si>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</si>
  <si>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</si>
  <si>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_________________________________________________                _____________</t>
  </si>
  <si>
    <t>______________________</t>
  </si>
  <si>
    <t>(teisės aktais įpareigoto pasirašyti asmens pareigų pavadinimas)                        (parašas)</t>
  </si>
  <si>
    <t>(vardas ir pavardė)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</si>
</sst>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color indexed="9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u/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z val="11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0" fontId="0" fillId="2" borderId="0" xfId="0" applyFill="1" applyAlignment="1">
      <alignment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/>
    </xf>
    <xf numFmtId="49" fontId="3" fillId="2" borderId="2" xfId="0" applyNumberFormat="1" applyFont="1" applyFill="1" applyBorder="1" applyAlignment="1" applyProtection="1">
      <alignment horizontal="left" vertical="center"/>
      <protection locked="0"/>
    </xf>
    <xf numFmtId="1" fontId="3" fillId="2" borderId="2" xfId="0" applyNumberFormat="1" applyFont="1" applyFill="1" applyBorder="1" applyAlignment="1" applyProtection="1">
      <alignment horizontal="righ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 applyProtection="1">
      <alignment horizontal="left" vertical="center"/>
      <protection locked="0"/>
    </xf>
    <xf numFmtId="1" fontId="4" fillId="2" borderId="2" xfId="0" applyNumberFormat="1" applyFont="1" applyFill="1" applyBorder="1" applyAlignment="1" applyProtection="1">
      <alignment horizontal="right" vertical="center"/>
    </xf>
    <xf numFmtId="1" fontId="4" fillId="2" borderId="2" xfId="0" applyNumberFormat="1" applyFont="1" applyFill="1" applyBorder="1" applyAlignment="1" applyProtection="1">
      <alignment horizontal="right" vertical="center"/>
      <protection locked="0"/>
    </xf>
    <xf numFmtId="1" fontId="4" fillId="2" borderId="2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2" xfId="0" applyFont="1" applyFill="1" applyBorder="1" applyAlignment="1">
      <alignment vertical="center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1" fontId="3" fillId="2" borderId="2" xfId="0" applyNumberFormat="1" applyFont="1" applyFill="1" applyBorder="1" applyAlignment="1" applyProtection="1">
      <alignment horizontal="right" vertical="center"/>
      <protection locked="0"/>
    </xf>
    <xf numFmtId="0" fontId="4" fillId="2" borderId="0" xfId="0" applyFont="1" applyFill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0" fillId="2" borderId="0" xfId="0" applyFill="1" applyAlignment="1"/>
    <xf numFmtId="0" fontId="4" fillId="2" borderId="0" xfId="0" applyFont="1" applyFill="1" applyBorder="1" applyAlignment="1">
      <alignment wrapText="1"/>
    </xf>
    <xf numFmtId="0" fontId="9" fillId="2" borderId="0" xfId="0" applyFont="1" applyFill="1" applyAlignment="1">
      <alignment vertical="center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4" fillId="2" borderId="0" xfId="0" applyFont="1" applyFill="1" applyBorder="1" applyAlignment="1">
      <alignment horizontal="left" wrapText="1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8" fillId="2" borderId="0" xfId="0" applyFont="1" applyFill="1" applyAlignment="1">
      <alignment horizontal="righ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horizontal="justify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kykla\bendras\BUHALTERIJA\buh\2011-12-3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kcija"/>
      <sheetName val="Įžanga"/>
      <sheetName val="Turinys"/>
      <sheetName val="Kontrolė"/>
      <sheetName val="Kontrolė2"/>
      <sheetName val="Santrauka"/>
      <sheetName val="2-2"/>
      <sheetName val="3-2"/>
      <sheetName val="4-1"/>
      <sheetName val="5-2"/>
      <sheetName val="6-1"/>
      <sheetName val="6-2"/>
      <sheetName val="6-3"/>
      <sheetName val="6-4"/>
      <sheetName val="6-5"/>
      <sheetName val="6-6"/>
      <sheetName val="8-1"/>
      <sheetName val="10-2"/>
      <sheetName val="12-1"/>
      <sheetName val="13-1"/>
      <sheetName val="14"/>
      <sheetName val="16-2"/>
      <sheetName val="16-3"/>
      <sheetName val="16-4"/>
      <sheetName val="17-4"/>
      <sheetName val="17-5"/>
      <sheetName val="17-6"/>
      <sheetName val="17-7"/>
      <sheetName val="17-8"/>
      <sheetName val="17-9"/>
      <sheetName val="17-10"/>
      <sheetName val="17-11"/>
      <sheetName val="17-12"/>
      <sheetName val="17-13"/>
      <sheetName val="18-3"/>
      <sheetName val="18-4"/>
      <sheetName val="18-5"/>
      <sheetName val="19-4"/>
      <sheetName val="19-5"/>
      <sheetName val="19-6"/>
      <sheetName val="19-7"/>
      <sheetName val="19-8"/>
      <sheetName val="20-4"/>
      <sheetName val="20-5"/>
      <sheetName val="21"/>
      <sheetName val="25"/>
    </sheetNames>
    <sheetDataSet>
      <sheetData sheetId="0"/>
      <sheetData sheetId="1">
        <row r="4">
          <cell r="E4" t="str">
            <v>PABRADĖS VAIKŲ GLOBOS NAMAI</v>
          </cell>
          <cell r="Q4" t="str">
            <v>190980288</v>
          </cell>
        </row>
        <row r="7">
          <cell r="Q7" t="str">
            <v>2011 M. GRUOUDŽIO 31</v>
          </cell>
        </row>
        <row r="9">
          <cell r="G9" t="str">
            <v>Mokyklos g. 5, Pabradė, Švenčionių rajonas</v>
          </cell>
        </row>
        <row r="14">
          <cell r="G14" t="str">
            <v>Direktorius</v>
          </cell>
        </row>
        <row r="16">
          <cell r="G16" t="str">
            <v>Joleta Veronika Dubauskienė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abSelected="1" topLeftCell="A10" workbookViewId="0">
      <selection activeCell="F67" sqref="F67"/>
    </sheetView>
  </sheetViews>
  <sheetFormatPr defaultRowHeight="15" x14ac:dyDescent="0.25"/>
  <cols>
    <col min="1" max="1" width="9.28515625" customWidth="1"/>
    <col min="2" max="2" width="0.140625" customWidth="1"/>
    <col min="3" max="3" width="47" customWidth="1"/>
  </cols>
  <sheetData>
    <row r="1" spans="1:9" x14ac:dyDescent="0.25">
      <c r="A1" s="1">
        <v>1</v>
      </c>
      <c r="B1" s="2"/>
      <c r="C1" s="2"/>
      <c r="D1" s="2"/>
      <c r="E1" s="2"/>
      <c r="F1" s="2"/>
      <c r="G1" s="3"/>
      <c r="H1" s="3"/>
      <c r="I1" s="2"/>
    </row>
    <row r="2" spans="1:9" x14ac:dyDescent="0.25">
      <c r="A2" s="2"/>
      <c r="B2" s="2"/>
      <c r="C2" s="2"/>
      <c r="D2" s="4"/>
      <c r="E2" s="2"/>
      <c r="F2" s="5"/>
      <c r="G2" s="5"/>
      <c r="H2" s="6" t="s">
        <v>0</v>
      </c>
      <c r="I2" s="7"/>
    </row>
    <row r="3" spans="1:9" x14ac:dyDescent="0.25">
      <c r="A3" s="2"/>
      <c r="B3" s="2"/>
      <c r="C3" s="2"/>
      <c r="D3" s="2"/>
      <c r="E3" s="2"/>
      <c r="F3" s="5"/>
      <c r="G3" s="5"/>
      <c r="H3" s="6" t="s">
        <v>1</v>
      </c>
      <c r="I3" s="7"/>
    </row>
    <row r="4" spans="1:9" x14ac:dyDescent="0.25">
      <c r="A4" s="1">
        <v>1</v>
      </c>
      <c r="B4" s="2"/>
      <c r="C4" s="2"/>
      <c r="D4" s="2"/>
      <c r="E4" s="2"/>
      <c r="F4" s="2"/>
      <c r="G4" s="2"/>
      <c r="H4" s="2"/>
      <c r="I4" s="2"/>
    </row>
    <row r="5" spans="1:9" x14ac:dyDescent="0.25">
      <c r="A5" s="56" t="s">
        <v>2</v>
      </c>
      <c r="B5" s="54"/>
      <c r="C5" s="54"/>
      <c r="D5" s="54"/>
      <c r="E5" s="54"/>
      <c r="F5" s="54"/>
      <c r="G5" s="54"/>
      <c r="H5" s="54"/>
      <c r="I5" s="54"/>
    </row>
    <row r="6" spans="1:9" x14ac:dyDescent="0.25">
      <c r="A6" s="60" t="s">
        <v>3</v>
      </c>
      <c r="B6" s="54"/>
      <c r="C6" s="54"/>
      <c r="D6" s="54"/>
      <c r="E6" s="54"/>
      <c r="F6" s="54"/>
      <c r="G6" s="54"/>
      <c r="H6" s="54"/>
      <c r="I6" s="54"/>
    </row>
    <row r="7" spans="1:9" x14ac:dyDescent="0.25">
      <c r="A7" s="61" t="str">
        <f>UPPER([1]Įžanga!E4)</f>
        <v>PABRADĖS VAIKŲ GLOBOS NAMAI</v>
      </c>
      <c r="B7" s="61"/>
      <c r="C7" s="61"/>
      <c r="D7" s="61"/>
      <c r="E7" s="61"/>
      <c r="F7" s="61"/>
      <c r="G7" s="61"/>
      <c r="H7" s="61"/>
      <c r="I7" s="61"/>
    </row>
    <row r="8" spans="1:9" x14ac:dyDescent="0.25">
      <c r="A8" s="49" t="s">
        <v>4</v>
      </c>
      <c r="B8" s="50"/>
      <c r="C8" s="50"/>
      <c r="D8" s="50"/>
      <c r="E8" s="50"/>
      <c r="F8" s="50"/>
      <c r="G8" s="50"/>
      <c r="H8" s="50"/>
      <c r="I8" s="50"/>
    </row>
    <row r="9" spans="1:9" x14ac:dyDescent="0.25">
      <c r="A9" s="62" t="str">
        <f>[1]Įžanga!Q4&amp;", "&amp;[1]Įžanga!G9</f>
        <v>190980288, Mokyklos g. 5, Pabradė, Švenčionių rajonas</v>
      </c>
      <c r="B9" s="62"/>
      <c r="C9" s="62"/>
      <c r="D9" s="62"/>
      <c r="E9" s="62"/>
      <c r="F9" s="62"/>
      <c r="G9" s="62"/>
      <c r="H9" s="62"/>
      <c r="I9" s="62"/>
    </row>
    <row r="10" spans="1:9" x14ac:dyDescent="0.25">
      <c r="A10" s="49" t="s">
        <v>5</v>
      </c>
      <c r="B10" s="50"/>
      <c r="C10" s="50"/>
      <c r="D10" s="50"/>
      <c r="E10" s="50"/>
      <c r="F10" s="50"/>
      <c r="G10" s="50"/>
      <c r="H10" s="50"/>
      <c r="I10" s="50"/>
    </row>
    <row r="11" spans="1:9" x14ac:dyDescent="0.25">
      <c r="A11" s="49"/>
      <c r="B11" s="54"/>
      <c r="C11" s="54"/>
      <c r="D11" s="54"/>
      <c r="E11" s="54"/>
      <c r="F11" s="54"/>
      <c r="G11" s="54"/>
      <c r="H11" s="54"/>
      <c r="I11" s="54"/>
    </row>
    <row r="12" spans="1:9" x14ac:dyDescent="0.25">
      <c r="A12" s="55"/>
      <c r="B12" s="50"/>
      <c r="C12" s="50"/>
      <c r="D12" s="50"/>
      <c r="E12" s="50"/>
      <c r="F12" s="50"/>
      <c r="G12" s="50"/>
      <c r="H12" s="50"/>
      <c r="I12" s="50"/>
    </row>
    <row r="13" spans="1:9" x14ac:dyDescent="0.25">
      <c r="A13" s="56" t="s">
        <v>6</v>
      </c>
      <c r="B13" s="57"/>
      <c r="C13" s="57"/>
      <c r="D13" s="57"/>
      <c r="E13" s="57"/>
      <c r="F13" s="57"/>
      <c r="G13" s="57"/>
      <c r="H13" s="57"/>
      <c r="I13" s="57"/>
    </row>
    <row r="14" spans="1:9" x14ac:dyDescent="0.25">
      <c r="A14" s="49"/>
      <c r="B14" s="50"/>
      <c r="C14" s="50"/>
      <c r="D14" s="50"/>
      <c r="E14" s="50"/>
      <c r="F14" s="50"/>
      <c r="G14" s="50"/>
      <c r="H14" s="50"/>
      <c r="I14" s="50"/>
    </row>
    <row r="15" spans="1:9" x14ac:dyDescent="0.25">
      <c r="A15" s="56" t="str">
        <f>"PAGAL "&amp;[1]Įžanga!Q7&amp;" D. DUOMENIS"</f>
        <v>PAGAL 2011 M. GRUOUDŽIO 31 D. DUOMENIS</v>
      </c>
      <c r="B15" s="57"/>
      <c r="C15" s="57"/>
      <c r="D15" s="57"/>
      <c r="E15" s="57"/>
      <c r="F15" s="57"/>
      <c r="G15" s="57"/>
      <c r="H15" s="57"/>
      <c r="I15" s="57"/>
    </row>
    <row r="16" spans="1:9" x14ac:dyDescent="0.25">
      <c r="A16" s="8"/>
      <c r="B16" s="7"/>
      <c r="C16" s="7"/>
      <c r="D16" s="7"/>
      <c r="E16" s="7"/>
      <c r="F16" s="7"/>
      <c r="G16" s="7"/>
      <c r="H16" s="7"/>
      <c r="I16" s="7"/>
    </row>
    <row r="17" spans="1:9" x14ac:dyDescent="0.25">
      <c r="A17" s="58" t="str">
        <f ca="1">CONCATENATE("    ",TEXT(TODAY(),"yyyy-mm-dd"),"       Nr.           ")</f>
        <v xml:space="preserve">    2020-03-12       Nr.           </v>
      </c>
      <c r="B17" s="59"/>
      <c r="C17" s="59"/>
      <c r="D17" s="59"/>
      <c r="E17" s="59"/>
      <c r="F17" s="59"/>
      <c r="G17" s="59"/>
      <c r="H17" s="59"/>
      <c r="I17" s="59"/>
    </row>
    <row r="18" spans="1:9" x14ac:dyDescent="0.25">
      <c r="A18" s="49" t="s">
        <v>7</v>
      </c>
      <c r="B18" s="50"/>
      <c r="C18" s="50"/>
      <c r="D18" s="50"/>
      <c r="E18" s="50"/>
      <c r="F18" s="50"/>
      <c r="G18" s="50"/>
      <c r="H18" s="50"/>
      <c r="I18" s="50"/>
    </row>
    <row r="19" spans="1:9" x14ac:dyDescent="0.25">
      <c r="A19" s="51" t="s">
        <v>8</v>
      </c>
      <c r="B19" s="50"/>
      <c r="C19" s="50"/>
      <c r="D19" s="50"/>
      <c r="E19" s="50"/>
      <c r="F19" s="50"/>
      <c r="G19" s="50"/>
      <c r="H19" s="50"/>
      <c r="I19" s="50"/>
    </row>
    <row r="20" spans="1:9" ht="63.75" x14ac:dyDescent="0.25">
      <c r="A20" s="52" t="s">
        <v>9</v>
      </c>
      <c r="B20" s="52"/>
      <c r="C20" s="52" t="s">
        <v>10</v>
      </c>
      <c r="D20" s="45"/>
      <c r="E20" s="45"/>
      <c r="F20" s="45"/>
      <c r="G20" s="9" t="s">
        <v>11</v>
      </c>
      <c r="H20" s="9" t="s">
        <v>12</v>
      </c>
      <c r="I20" s="9" t="s">
        <v>13</v>
      </c>
    </row>
    <row r="21" spans="1:9" x14ac:dyDescent="0.25">
      <c r="A21" s="9" t="s">
        <v>14</v>
      </c>
      <c r="B21" s="10" t="s">
        <v>15</v>
      </c>
      <c r="C21" s="48" t="s">
        <v>15</v>
      </c>
      <c r="D21" s="53"/>
      <c r="E21" s="53"/>
      <c r="F21" s="53"/>
      <c r="G21" s="11"/>
      <c r="H21" s="12">
        <f>H22+H27+H28</f>
        <v>2596739</v>
      </c>
      <c r="I21" s="12">
        <f>I22+I27+I28</f>
        <v>2493100</v>
      </c>
    </row>
    <row r="22" spans="1:9" x14ac:dyDescent="0.25">
      <c r="A22" s="13" t="s">
        <v>16</v>
      </c>
      <c r="B22" s="14" t="s">
        <v>17</v>
      </c>
      <c r="C22" s="47" t="s">
        <v>17</v>
      </c>
      <c r="D22" s="47"/>
      <c r="E22" s="47"/>
      <c r="F22" s="47"/>
      <c r="G22" s="15"/>
      <c r="H22" s="16">
        <f>SUM(H23:H26)</f>
        <v>2596739</v>
      </c>
      <c r="I22" s="16">
        <f>SUM(I23:I26)</f>
        <v>2248476</v>
      </c>
    </row>
    <row r="23" spans="1:9" x14ac:dyDescent="0.25">
      <c r="A23" s="13" t="s">
        <v>18</v>
      </c>
      <c r="B23" s="14" t="s">
        <v>19</v>
      </c>
      <c r="C23" s="47" t="s">
        <v>19</v>
      </c>
      <c r="D23" s="47"/>
      <c r="E23" s="47"/>
      <c r="F23" s="47"/>
      <c r="G23" s="15"/>
      <c r="H23" s="17">
        <v>1926813</v>
      </c>
      <c r="I23" s="18">
        <v>2046459</v>
      </c>
    </row>
    <row r="24" spans="1:9" x14ac:dyDescent="0.25">
      <c r="A24" s="13" t="s">
        <v>20</v>
      </c>
      <c r="B24" s="19" t="s">
        <v>21</v>
      </c>
      <c r="C24" s="45" t="s">
        <v>21</v>
      </c>
      <c r="D24" s="45"/>
      <c r="E24" s="45"/>
      <c r="F24" s="45"/>
      <c r="G24" s="15"/>
      <c r="H24" s="17">
        <v>588723</v>
      </c>
      <c r="I24" s="18">
        <v>172544</v>
      </c>
    </row>
    <row r="25" spans="1:9" x14ac:dyDescent="0.25">
      <c r="A25" s="13" t="s">
        <v>22</v>
      </c>
      <c r="B25" s="14" t="s">
        <v>23</v>
      </c>
      <c r="C25" s="45" t="s">
        <v>23</v>
      </c>
      <c r="D25" s="45"/>
      <c r="E25" s="45"/>
      <c r="F25" s="45"/>
      <c r="G25" s="15"/>
      <c r="H25" s="17"/>
      <c r="I25" s="18"/>
    </row>
    <row r="26" spans="1:9" x14ac:dyDescent="0.25">
      <c r="A26" s="13" t="s">
        <v>24</v>
      </c>
      <c r="B26" s="19" t="s">
        <v>25</v>
      </c>
      <c r="C26" s="45" t="s">
        <v>25</v>
      </c>
      <c r="D26" s="45"/>
      <c r="E26" s="45"/>
      <c r="F26" s="45"/>
      <c r="G26" s="15"/>
      <c r="H26" s="17">
        <v>81203</v>
      </c>
      <c r="I26" s="18">
        <v>29473</v>
      </c>
    </row>
    <row r="27" spans="1:9" x14ac:dyDescent="0.25">
      <c r="A27" s="13" t="s">
        <v>26</v>
      </c>
      <c r="B27" s="14" t="s">
        <v>27</v>
      </c>
      <c r="C27" s="45" t="s">
        <v>27</v>
      </c>
      <c r="D27" s="45"/>
      <c r="E27" s="45"/>
      <c r="F27" s="45"/>
      <c r="G27" s="15"/>
      <c r="H27" s="17"/>
      <c r="I27" s="18"/>
    </row>
    <row r="28" spans="1:9" x14ac:dyDescent="0.25">
      <c r="A28" s="13" t="s">
        <v>28</v>
      </c>
      <c r="B28" s="14" t="s">
        <v>29</v>
      </c>
      <c r="C28" s="45" t="s">
        <v>29</v>
      </c>
      <c r="D28" s="45"/>
      <c r="E28" s="45"/>
      <c r="F28" s="45"/>
      <c r="G28" s="20" t="s">
        <v>30</v>
      </c>
      <c r="H28" s="16">
        <f>H29+H30</f>
        <v>0</v>
      </c>
      <c r="I28" s="16">
        <f>I29+I30</f>
        <v>244624</v>
      </c>
    </row>
    <row r="29" spans="1:9" x14ac:dyDescent="0.25">
      <c r="A29" s="13" t="s">
        <v>31</v>
      </c>
      <c r="B29" s="19" t="s">
        <v>32</v>
      </c>
      <c r="C29" s="45" t="s">
        <v>32</v>
      </c>
      <c r="D29" s="45"/>
      <c r="E29" s="45"/>
      <c r="F29" s="45"/>
      <c r="G29" s="15"/>
      <c r="H29" s="17"/>
      <c r="I29" s="18">
        <v>244624</v>
      </c>
    </row>
    <row r="30" spans="1:9" x14ac:dyDescent="0.25">
      <c r="A30" s="13" t="s">
        <v>33</v>
      </c>
      <c r="B30" s="19" t="s">
        <v>34</v>
      </c>
      <c r="C30" s="45" t="s">
        <v>34</v>
      </c>
      <c r="D30" s="45"/>
      <c r="E30" s="45"/>
      <c r="F30" s="45"/>
      <c r="G30" s="15"/>
      <c r="H30" s="17"/>
      <c r="I30" s="18"/>
    </row>
    <row r="31" spans="1:9" x14ac:dyDescent="0.25">
      <c r="A31" s="9" t="s">
        <v>35</v>
      </c>
      <c r="B31" s="10" t="s">
        <v>36</v>
      </c>
      <c r="C31" s="48" t="s">
        <v>36</v>
      </c>
      <c r="D31" s="48"/>
      <c r="E31" s="48"/>
      <c r="F31" s="48"/>
      <c r="G31" s="20" t="s">
        <v>37</v>
      </c>
      <c r="H31" s="12">
        <f>SUM(H32:H45)</f>
        <v>2598929</v>
      </c>
      <c r="I31" s="12">
        <f>SUM(I32:I45)</f>
        <v>2638021</v>
      </c>
    </row>
    <row r="32" spans="1:9" x14ac:dyDescent="0.25">
      <c r="A32" s="13" t="s">
        <v>16</v>
      </c>
      <c r="B32" s="14" t="s">
        <v>38</v>
      </c>
      <c r="C32" s="45" t="s">
        <v>39</v>
      </c>
      <c r="D32" s="46"/>
      <c r="E32" s="46"/>
      <c r="F32" s="46"/>
      <c r="G32" s="15"/>
      <c r="H32" s="17">
        <v>1750965</v>
      </c>
      <c r="I32" s="18">
        <v>1710030</v>
      </c>
    </row>
    <row r="33" spans="1:9" x14ac:dyDescent="0.25">
      <c r="A33" s="13" t="s">
        <v>26</v>
      </c>
      <c r="B33" s="14" t="s">
        <v>40</v>
      </c>
      <c r="C33" s="45" t="s">
        <v>41</v>
      </c>
      <c r="D33" s="46"/>
      <c r="E33" s="46"/>
      <c r="F33" s="46"/>
      <c r="G33" s="15"/>
      <c r="H33" s="17">
        <v>44451</v>
      </c>
      <c r="I33" s="18">
        <v>72780</v>
      </c>
    </row>
    <row r="34" spans="1:9" x14ac:dyDescent="0.25">
      <c r="A34" s="13" t="s">
        <v>28</v>
      </c>
      <c r="B34" s="14" t="s">
        <v>42</v>
      </c>
      <c r="C34" s="45" t="s">
        <v>43</v>
      </c>
      <c r="D34" s="46"/>
      <c r="E34" s="46"/>
      <c r="F34" s="46"/>
      <c r="G34" s="15"/>
      <c r="H34" s="17">
        <v>272531</v>
      </c>
      <c r="I34" s="18">
        <v>290863</v>
      </c>
    </row>
    <row r="35" spans="1:9" x14ac:dyDescent="0.25">
      <c r="A35" s="13" t="s">
        <v>44</v>
      </c>
      <c r="B35" s="14" t="s">
        <v>45</v>
      </c>
      <c r="C35" s="47" t="s">
        <v>46</v>
      </c>
      <c r="D35" s="46"/>
      <c r="E35" s="46"/>
      <c r="F35" s="46"/>
      <c r="G35" s="15"/>
      <c r="H35" s="17">
        <v>416</v>
      </c>
      <c r="I35" s="18">
        <v>674</v>
      </c>
    </row>
    <row r="36" spans="1:9" x14ac:dyDescent="0.25">
      <c r="A36" s="13" t="s">
        <v>47</v>
      </c>
      <c r="B36" s="14" t="s">
        <v>48</v>
      </c>
      <c r="C36" s="47" t="s">
        <v>49</v>
      </c>
      <c r="D36" s="46"/>
      <c r="E36" s="46"/>
      <c r="F36" s="46"/>
      <c r="G36" s="15"/>
      <c r="H36" s="17">
        <v>32006</v>
      </c>
      <c r="I36" s="18">
        <v>20082</v>
      </c>
    </row>
    <row r="37" spans="1:9" x14ac:dyDescent="0.25">
      <c r="A37" s="13" t="s">
        <v>50</v>
      </c>
      <c r="B37" s="14" t="s">
        <v>51</v>
      </c>
      <c r="C37" s="47" t="s">
        <v>52</v>
      </c>
      <c r="D37" s="46"/>
      <c r="E37" s="46"/>
      <c r="F37" s="46"/>
      <c r="G37" s="15"/>
      <c r="H37" s="17">
        <v>10030</v>
      </c>
      <c r="I37" s="18"/>
    </row>
    <row r="38" spans="1:9" x14ac:dyDescent="0.25">
      <c r="A38" s="13" t="s">
        <v>53</v>
      </c>
      <c r="B38" s="14" t="s">
        <v>54</v>
      </c>
      <c r="C38" s="47" t="s">
        <v>55</v>
      </c>
      <c r="D38" s="46"/>
      <c r="E38" s="46"/>
      <c r="F38" s="46"/>
      <c r="G38" s="15"/>
      <c r="H38" s="17">
        <v>2716</v>
      </c>
      <c r="I38" s="17">
        <v>3521</v>
      </c>
    </row>
    <row r="39" spans="1:9" x14ac:dyDescent="0.25">
      <c r="A39" s="13" t="s">
        <v>56</v>
      </c>
      <c r="B39" s="14" t="s">
        <v>57</v>
      </c>
      <c r="C39" s="45" t="s">
        <v>57</v>
      </c>
      <c r="D39" s="46"/>
      <c r="E39" s="46"/>
      <c r="F39" s="46"/>
      <c r="G39" s="15"/>
      <c r="H39" s="17"/>
      <c r="I39" s="17"/>
    </row>
    <row r="40" spans="1:9" x14ac:dyDescent="0.25">
      <c r="A40" s="13" t="s">
        <v>58</v>
      </c>
      <c r="B40" s="14" t="s">
        <v>59</v>
      </c>
      <c r="C40" s="47" t="s">
        <v>59</v>
      </c>
      <c r="D40" s="46"/>
      <c r="E40" s="46"/>
      <c r="F40" s="46"/>
      <c r="G40" s="15"/>
      <c r="H40" s="17">
        <v>371263</v>
      </c>
      <c r="I40" s="17">
        <v>327620</v>
      </c>
    </row>
    <row r="41" spans="1:9" x14ac:dyDescent="0.25">
      <c r="A41" s="13" t="s">
        <v>60</v>
      </c>
      <c r="B41" s="14" t="s">
        <v>61</v>
      </c>
      <c r="C41" s="45" t="s">
        <v>62</v>
      </c>
      <c r="D41" s="45"/>
      <c r="E41" s="45"/>
      <c r="F41" s="45"/>
      <c r="G41" s="15"/>
      <c r="H41" s="17"/>
      <c r="I41" s="17"/>
    </row>
    <row r="42" spans="1:9" x14ac:dyDescent="0.25">
      <c r="A42" s="13" t="s">
        <v>63</v>
      </c>
      <c r="B42" s="14" t="s">
        <v>64</v>
      </c>
      <c r="C42" s="45" t="s">
        <v>65</v>
      </c>
      <c r="D42" s="46"/>
      <c r="E42" s="46"/>
      <c r="F42" s="46"/>
      <c r="G42" s="15"/>
      <c r="H42" s="17"/>
      <c r="I42" s="17"/>
    </row>
    <row r="43" spans="1:9" x14ac:dyDescent="0.25">
      <c r="A43" s="13" t="s">
        <v>66</v>
      </c>
      <c r="B43" s="14" t="s">
        <v>67</v>
      </c>
      <c r="C43" s="45" t="s">
        <v>68</v>
      </c>
      <c r="D43" s="46"/>
      <c r="E43" s="46"/>
      <c r="F43" s="46"/>
      <c r="G43" s="15"/>
      <c r="H43" s="17"/>
      <c r="I43" s="17"/>
    </row>
    <row r="44" spans="1:9" x14ac:dyDescent="0.25">
      <c r="A44" s="13" t="s">
        <v>69</v>
      </c>
      <c r="B44" s="14" t="s">
        <v>70</v>
      </c>
      <c r="C44" s="45" t="s">
        <v>71</v>
      </c>
      <c r="D44" s="46"/>
      <c r="E44" s="46"/>
      <c r="F44" s="46"/>
      <c r="G44" s="15"/>
      <c r="H44" s="17">
        <v>58729</v>
      </c>
      <c r="I44" s="17">
        <v>19297</v>
      </c>
    </row>
    <row r="45" spans="1:9" x14ac:dyDescent="0.25">
      <c r="A45" s="13" t="s">
        <v>72</v>
      </c>
      <c r="B45" s="14" t="s">
        <v>73</v>
      </c>
      <c r="C45" s="41" t="s">
        <v>74</v>
      </c>
      <c r="D45" s="42"/>
      <c r="E45" s="42"/>
      <c r="F45" s="43"/>
      <c r="G45" s="15"/>
      <c r="H45" s="17">
        <v>55822</v>
      </c>
      <c r="I45" s="17">
        <v>193154</v>
      </c>
    </row>
    <row r="46" spans="1:9" x14ac:dyDescent="0.25">
      <c r="A46" s="21" t="s">
        <v>75</v>
      </c>
      <c r="B46" s="22" t="s">
        <v>76</v>
      </c>
      <c r="C46" s="34" t="s">
        <v>76</v>
      </c>
      <c r="D46" s="35"/>
      <c r="E46" s="35"/>
      <c r="F46" s="36"/>
      <c r="G46" s="11"/>
      <c r="H46" s="12">
        <f>H21-H31</f>
        <v>-2190</v>
      </c>
      <c r="I46" s="12">
        <f>I21-I31</f>
        <v>-144921</v>
      </c>
    </row>
    <row r="47" spans="1:9" x14ac:dyDescent="0.25">
      <c r="A47" s="21" t="s">
        <v>77</v>
      </c>
      <c r="B47" s="10" t="s">
        <v>78</v>
      </c>
      <c r="C47" s="40" t="s">
        <v>78</v>
      </c>
      <c r="D47" s="35"/>
      <c r="E47" s="35"/>
      <c r="F47" s="36"/>
      <c r="G47" s="11"/>
      <c r="H47" s="12">
        <f>H48-H49-H50</f>
        <v>2264</v>
      </c>
      <c r="I47" s="12">
        <f>I48-I49-I50</f>
        <v>2314</v>
      </c>
    </row>
    <row r="48" spans="1:9" x14ac:dyDescent="0.25">
      <c r="A48" s="14" t="s">
        <v>79</v>
      </c>
      <c r="B48" s="14" t="s">
        <v>80</v>
      </c>
      <c r="C48" s="41" t="s">
        <v>81</v>
      </c>
      <c r="D48" s="42"/>
      <c r="E48" s="42"/>
      <c r="F48" s="43"/>
      <c r="G48" s="20" t="s">
        <v>30</v>
      </c>
      <c r="H48" s="17">
        <v>2264</v>
      </c>
      <c r="I48" s="17">
        <v>2655</v>
      </c>
    </row>
    <row r="49" spans="1:9" x14ac:dyDescent="0.25">
      <c r="A49" s="14" t="s">
        <v>26</v>
      </c>
      <c r="B49" s="14" t="s">
        <v>82</v>
      </c>
      <c r="C49" s="41" t="s">
        <v>82</v>
      </c>
      <c r="D49" s="42"/>
      <c r="E49" s="42"/>
      <c r="F49" s="43"/>
      <c r="G49" s="15"/>
      <c r="H49" s="17"/>
      <c r="I49" s="17"/>
    </row>
    <row r="50" spans="1:9" x14ac:dyDescent="0.25">
      <c r="A50" s="14" t="s">
        <v>83</v>
      </c>
      <c r="B50" s="14" t="s">
        <v>84</v>
      </c>
      <c r="C50" s="41" t="s">
        <v>85</v>
      </c>
      <c r="D50" s="42"/>
      <c r="E50" s="42"/>
      <c r="F50" s="43"/>
      <c r="G50" s="15"/>
      <c r="H50" s="17"/>
      <c r="I50" s="17">
        <v>341</v>
      </c>
    </row>
    <row r="51" spans="1:9" x14ac:dyDescent="0.25">
      <c r="A51" s="21" t="s">
        <v>86</v>
      </c>
      <c r="B51" s="22" t="s">
        <v>87</v>
      </c>
      <c r="C51" s="34" t="s">
        <v>87</v>
      </c>
      <c r="D51" s="35"/>
      <c r="E51" s="35"/>
      <c r="F51" s="36"/>
      <c r="G51" s="11"/>
      <c r="H51" s="23">
        <v>-1</v>
      </c>
      <c r="I51" s="23"/>
    </row>
    <row r="52" spans="1:9" x14ac:dyDescent="0.25">
      <c r="A52" s="21" t="s">
        <v>88</v>
      </c>
      <c r="B52" s="22" t="s">
        <v>89</v>
      </c>
      <c r="C52" s="44" t="s">
        <v>89</v>
      </c>
      <c r="D52" s="38"/>
      <c r="E52" s="38"/>
      <c r="F52" s="39"/>
      <c r="G52" s="11"/>
      <c r="H52" s="23"/>
      <c r="I52" s="23"/>
    </row>
    <row r="53" spans="1:9" x14ac:dyDescent="0.25">
      <c r="A53" s="21" t="s">
        <v>90</v>
      </c>
      <c r="B53" s="22" t="s">
        <v>91</v>
      </c>
      <c r="C53" s="34" t="s">
        <v>91</v>
      </c>
      <c r="D53" s="35"/>
      <c r="E53" s="35"/>
      <c r="F53" s="36"/>
      <c r="G53" s="11"/>
      <c r="H53" s="23"/>
      <c r="I53" s="23"/>
    </row>
    <row r="54" spans="1:9" x14ac:dyDescent="0.25">
      <c r="A54" s="21" t="s">
        <v>92</v>
      </c>
      <c r="B54" s="10" t="s">
        <v>93</v>
      </c>
      <c r="C54" s="37" t="s">
        <v>93</v>
      </c>
      <c r="D54" s="38"/>
      <c r="E54" s="38"/>
      <c r="F54" s="39"/>
      <c r="G54" s="11"/>
      <c r="H54" s="12">
        <f>H46+H47+H51+H52-H53</f>
        <v>73</v>
      </c>
      <c r="I54" s="12">
        <f>I46+I47+I51+I52-I53</f>
        <v>-142607</v>
      </c>
    </row>
    <row r="55" spans="1:9" x14ac:dyDescent="0.25">
      <c r="A55" s="21" t="s">
        <v>16</v>
      </c>
      <c r="B55" s="10" t="s">
        <v>94</v>
      </c>
      <c r="C55" s="40" t="s">
        <v>94</v>
      </c>
      <c r="D55" s="35"/>
      <c r="E55" s="35"/>
      <c r="F55" s="36"/>
      <c r="G55" s="11"/>
      <c r="H55" s="23"/>
      <c r="I55" s="23"/>
    </row>
    <row r="56" spans="1:9" x14ac:dyDescent="0.25">
      <c r="A56" s="21" t="s">
        <v>95</v>
      </c>
      <c r="B56" s="22" t="s">
        <v>96</v>
      </c>
      <c r="C56" s="34" t="s">
        <v>96</v>
      </c>
      <c r="D56" s="35"/>
      <c r="E56" s="35"/>
      <c r="F56" s="36"/>
      <c r="G56" s="11"/>
      <c r="H56" s="12">
        <f>H54+H55</f>
        <v>73</v>
      </c>
      <c r="I56" s="12">
        <f>I54+I55</f>
        <v>-142607</v>
      </c>
    </row>
    <row r="57" spans="1:9" x14ac:dyDescent="0.25">
      <c r="A57" s="14" t="s">
        <v>16</v>
      </c>
      <c r="B57" s="14" t="s">
        <v>97</v>
      </c>
      <c r="C57" s="41" t="s">
        <v>97</v>
      </c>
      <c r="D57" s="42"/>
      <c r="E57" s="42"/>
      <c r="F57" s="43"/>
      <c r="G57" s="15"/>
      <c r="H57" s="17"/>
      <c r="I57" s="17"/>
    </row>
    <row r="58" spans="1:9" x14ac:dyDescent="0.25">
      <c r="A58" s="14" t="s">
        <v>26</v>
      </c>
      <c r="B58" s="14" t="s">
        <v>98</v>
      </c>
      <c r="C58" s="41" t="s">
        <v>98</v>
      </c>
      <c r="D58" s="42"/>
      <c r="E58" s="42"/>
      <c r="F58" s="43"/>
      <c r="G58" s="15"/>
      <c r="H58" s="17"/>
      <c r="I58" s="17"/>
    </row>
    <row r="59" spans="1:9" x14ac:dyDescent="0.25">
      <c r="A59" s="24"/>
      <c r="B59" s="24"/>
      <c r="C59" s="24"/>
      <c r="D59" s="24"/>
      <c r="E59" s="2"/>
      <c r="F59" s="2"/>
      <c r="G59" s="25"/>
      <c r="H59" s="25"/>
      <c r="I59" s="25"/>
    </row>
    <row r="60" spans="1:9" x14ac:dyDescent="0.25">
      <c r="A60" s="5"/>
      <c r="B60" s="5"/>
      <c r="C60" s="29" t="str">
        <f>[1]Įžanga!G14</f>
        <v>Direktorius</v>
      </c>
      <c r="D60" s="29"/>
      <c r="E60" s="29"/>
      <c r="F60" s="29"/>
      <c r="G60" s="26"/>
      <c r="H60" s="30" t="str">
        <f>[1]Įžanga!G16</f>
        <v>Joleta Veronika Dubauskienė</v>
      </c>
      <c r="I60" s="30"/>
    </row>
    <row r="61" spans="1:9" ht="15.75" x14ac:dyDescent="0.25">
      <c r="A61" s="5"/>
      <c r="B61" s="27"/>
      <c r="C61" s="31" t="s">
        <v>99</v>
      </c>
      <c r="D61" s="31"/>
      <c r="E61" s="31"/>
      <c r="F61" s="31"/>
      <c r="G61" s="31"/>
      <c r="H61" s="32" t="s">
        <v>100</v>
      </c>
      <c r="I61" s="32"/>
    </row>
    <row r="62" spans="1:9" x14ac:dyDescent="0.25">
      <c r="A62" s="28"/>
      <c r="B62" s="27"/>
      <c r="C62" s="31" t="s">
        <v>101</v>
      </c>
      <c r="D62" s="31"/>
      <c r="E62" s="31"/>
      <c r="F62" s="31"/>
      <c r="G62" s="31"/>
      <c r="H62" s="33" t="s">
        <v>102</v>
      </c>
      <c r="I62" s="33"/>
    </row>
  </sheetData>
  <mergeCells count="60">
    <mergeCell ref="A10:I10"/>
    <mergeCell ref="A5:I5"/>
    <mergeCell ref="A6:I6"/>
    <mergeCell ref="A7:I7"/>
    <mergeCell ref="A8:I8"/>
    <mergeCell ref="A9:I9"/>
    <mergeCell ref="C22:F22"/>
    <mergeCell ref="A11:I11"/>
    <mergeCell ref="A12:I12"/>
    <mergeCell ref="A13:I13"/>
    <mergeCell ref="A14:I14"/>
    <mergeCell ref="A15:I15"/>
    <mergeCell ref="A17:I17"/>
    <mergeCell ref="A18:I18"/>
    <mergeCell ref="A19:I19"/>
    <mergeCell ref="A20:B20"/>
    <mergeCell ref="C20:F20"/>
    <mergeCell ref="C21:F21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46:F46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58:F58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60:F60"/>
    <mergeCell ref="H60:I60"/>
    <mergeCell ref="C61:G61"/>
    <mergeCell ref="H61:I61"/>
    <mergeCell ref="C62:G62"/>
    <mergeCell ref="H62:I62"/>
  </mergeCells>
  <dataValidations count="1">
    <dataValidation type="custom" allowBlank="1" showInputMessage="1" showErrorMessage="1" error="Turi būti sveikasis skaičius!" sqref="H21:I58">
      <formula1>H21-INT(H21)=0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A5</dc:creator>
  <cp:lastModifiedBy>pc</cp:lastModifiedBy>
  <dcterms:created xsi:type="dcterms:W3CDTF">2012-04-17T13:59:05Z</dcterms:created>
  <dcterms:modified xsi:type="dcterms:W3CDTF">2020-03-12T14:11:54Z</dcterms:modified>
</cp:coreProperties>
</file>